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16" activeTab="0"/>
  </bookViews>
  <sheets>
    <sheet name="Конференц-Зал" sheetId="1" r:id="rId1"/>
  </sheets>
  <definedNames/>
  <calcPr fullCalcOnLoad="1"/>
</workbook>
</file>

<file path=xl/sharedStrings.xml><?xml version="1.0" encoding="utf-8"?>
<sst xmlns="http://schemas.openxmlformats.org/spreadsheetml/2006/main" count="201" uniqueCount="134">
  <si>
    <t>AVplusTV.ru</t>
  </si>
  <si>
    <t>Заказчик:</t>
  </si>
  <si>
    <t xml:space="preserve">Дата: </t>
  </si>
  <si>
    <t>№ проекта:</t>
  </si>
  <si>
    <t>DRB</t>
  </si>
  <si>
    <t>Менеджер</t>
  </si>
  <si>
    <t>Роман Тел 89060618281 email: avplustv@yandex.ru</t>
  </si>
  <si>
    <t>Описание проекта</t>
  </si>
  <si>
    <t>Коммерческое предложение.
Оценочная спецификация на оборудование, материалы и работы, цена фиксированна в долларах США, обсчитывается на момент выставления счета с учетом конвертации</t>
  </si>
  <si>
    <t>п.п.</t>
  </si>
  <si>
    <t>Наименование</t>
  </si>
  <si>
    <t>Ед.изм.</t>
  </si>
  <si>
    <t>Цена за единицу,
USD</t>
  </si>
  <si>
    <t>Кол-во</t>
  </si>
  <si>
    <t>Розничная цена, USD</t>
  </si>
  <si>
    <t>Розничная цена, руб</t>
  </si>
  <si>
    <t>Сроки выполнения
раб.дни</t>
  </si>
  <si>
    <t>Примечание</t>
  </si>
  <si>
    <t>Система Отображения информации</t>
  </si>
  <si>
    <t>Проектор EIKI LC-WNS3200 LCD, яркость 3600 ANSI lm, разрешение 1280х800, контрастность 5000:1, управление по сети, RS-232, HDMI, ресурс лампы до 5000 часов, вес 3 кг</t>
  </si>
  <si>
    <t>шт.</t>
  </si>
  <si>
    <t xml:space="preserve">в наличии </t>
  </si>
  <si>
    <t>Яркости достаточно для помещения с отсутствием прямого солнечного света</t>
  </si>
  <si>
    <t>Проекционый широкоформатный экран MW Cinelectric (радио пульт в комплекте) 240 x 166 см (Белое поле экрана 230 x 129 см)</t>
  </si>
  <si>
    <t>Белый экран для прямой проекции</t>
  </si>
  <si>
    <t>Потолочный крепеж для проектора ABtUS AV815 (Silver) для мобильных моделей, нагрузка до 15 кг. Длина штанги 585-835 мм. Наклон штанги до 20 град, наклон проектора до 20 град, поворот проектора в пределах 60 град.</t>
  </si>
  <si>
    <t>Серебряное эстетичное потолочное крепление для проектора, располагается на расстоянии 3700 мм от экрана</t>
  </si>
  <si>
    <t>Система озвучивания</t>
  </si>
  <si>
    <t>4</t>
  </si>
  <si>
    <t>AUDAC CSA506 – широкополосная встраиваемая акустическая система 6 Вт</t>
  </si>
  <si>
    <t>Круглые потолочные звуковые системы для встраивания в подвесной потолок</t>
  </si>
  <si>
    <t>5</t>
  </si>
  <si>
    <t>AUDAC COM6 — универсальный и многофункциональный микшер-усилитель для систем громкой связи 60 Вт</t>
  </si>
  <si>
    <t>Смешивает 3 одновременных источника аудио и выводит на потолочные акустические системы</t>
  </si>
  <si>
    <t>Конгресс система</t>
  </si>
  <si>
    <t>6</t>
  </si>
  <si>
    <t>beyerdynamic TG 100 H-Set Вокальная истинно диверситивная радиосистема диапазона VHF</t>
  </si>
  <si>
    <t>Для озвучивания выступающего человека, если у него тихий голос, может быть ручной или петличный передатчик-микрофон</t>
  </si>
  <si>
    <t>Система источников сигнала</t>
  </si>
  <si>
    <t>7</t>
  </si>
  <si>
    <t>Ноутбук начального уровня</t>
  </si>
  <si>
    <t>Ноутбук с экраном 19 дюймов и ОС Вин10</t>
  </si>
  <si>
    <t>8</t>
  </si>
  <si>
    <t>Пакет офисного ПО OpenOffice</t>
  </si>
  <si>
    <t>Просмотр и редактирование офисных документов и презентаций</t>
  </si>
  <si>
    <t>9</t>
  </si>
  <si>
    <t>Kramer WP-H1M/EU/GB(W) Wall Plate Настенная панель-переходник с проходным разъемом HDMI; цвет белый</t>
  </si>
  <si>
    <t>Для подключения дополнительного ноутбука гостя</t>
  </si>
  <si>
    <t>Система Аудио и Видео КонференцСвязи</t>
  </si>
  <si>
    <t>10</t>
  </si>
  <si>
    <t>Web камера высокого разрешения</t>
  </si>
  <si>
    <t>Подключается к ноутбуку и направляется на стол конференц-стол</t>
  </si>
  <si>
    <t>11</t>
  </si>
  <si>
    <t>Бесплатное програмное обеспечение аудио или видео телефонии</t>
  </si>
  <si>
    <t>в наличии</t>
  </si>
  <si>
    <t>Skype</t>
  </si>
  <si>
    <t>Система BYOD (BringYourOwnDevice)</t>
  </si>
  <si>
    <t>12</t>
  </si>
  <si>
    <t>Barco ClickShare CS-100 Беспроводная система для совместной работы и показа презентаций. В комплекте: базовый блок, 1 USB-кнопка. 8 одновременных подключений, 1 участник на 1 экране.</t>
  </si>
  <si>
    <t>Подключение любых смартфонов, планшетов и ноутбуков к проектору, одновременный вывод их на экран в многооконном режиме</t>
  </si>
  <si>
    <t>Система протоколирования</t>
  </si>
  <si>
    <t>13</t>
  </si>
  <si>
    <t>Может осуществляться на ноутбук при помощи бесплатного  програмного обеспечния записи видео с камеры со звуком</t>
  </si>
  <si>
    <t>ПО записи изображения с WEB камеры с микрофоном</t>
  </si>
  <si>
    <t>Система синхронного перевода</t>
  </si>
  <si>
    <t>14</t>
  </si>
  <si>
    <t>Не установлена</t>
  </si>
  <si>
    <t>Необходима если планируются встречи с людьми, говорящими на иностранных языках</t>
  </si>
  <si>
    <t>Система голосования</t>
  </si>
  <si>
    <t>15</t>
  </si>
  <si>
    <t>Иногда нужна, если часто нужно принемать коллегиальные решения с большим количеством людей или провести анонимные опросы.</t>
  </si>
  <si>
    <t>Бесподрывный квадратор</t>
  </si>
  <si>
    <t>16</t>
  </si>
  <si>
    <t>Не установлен</t>
  </si>
  <si>
    <t>Может плавно коммутировать до 4 HDMI источников, и выводить эти 4 источника на экран, разделив экран на 4 части</t>
  </si>
  <si>
    <t>Система резервирования помещения</t>
  </si>
  <si>
    <t>17</t>
  </si>
  <si>
    <t>На экранчике у двери выводится информация о предстоящих совещаниях, резерв помещения через сеть</t>
  </si>
  <si>
    <t>Интерактивный флипчарт</t>
  </si>
  <si>
    <t>18</t>
  </si>
  <si>
    <t>Электронный флипчарт SMART kapp 42</t>
  </si>
  <si>
    <t>Нет необходимости в бумаге, достаточно водяных маркеров, все что написано на нем запоминается в виде PDF файлов и может транслироваться в сеть в режиме реального времени</t>
  </si>
  <si>
    <t>Система управления</t>
  </si>
  <si>
    <t>19</t>
  </si>
  <si>
    <t>Комплект беспроводной клавиатуры и мыши</t>
  </si>
  <si>
    <t>Удаленное управление ноутбуком</t>
  </si>
  <si>
    <t>20</t>
  </si>
  <si>
    <t>Управление экраном осуществляется с пульта Дистанционного управления из комплекта поставки проекционного экрана</t>
  </si>
  <si>
    <t>Подъем, опускание экрана по уровню концевых выключателей</t>
  </si>
  <si>
    <t>21</t>
  </si>
  <si>
    <t>Управления проектором осуществляется пультом дистанционного управления из комплекта поставки проектора</t>
  </si>
  <si>
    <t>Включение, выключение проектора</t>
  </si>
  <si>
    <t>Метизы, кабель-каналы и элементы дизайна</t>
  </si>
  <si>
    <t>22</t>
  </si>
  <si>
    <t>Декоративные короба</t>
  </si>
  <si>
    <t>Если не будет строительной подготовки и проложеных кабель-каналов</t>
  </si>
  <si>
    <t>Коммутационное оборудование</t>
  </si>
  <si>
    <t>23</t>
  </si>
  <si>
    <t xml:space="preserve">Kramer VS-41HC Desktop Коммутатор 4х1 HDMI </t>
  </si>
  <si>
    <t>Ручное переключение HDMI сигналов и вывод конкретного источника на проектор</t>
  </si>
  <si>
    <t>24</t>
  </si>
  <si>
    <t xml:space="preserve">Cypress CLUX-11CD Де-эмбеддер аудио из сигнала HDMI </t>
  </si>
  <si>
    <t>Выделение аудио сигнала из HDMI с подачей его на усилитель звука. На ноутбуке должна быть настройка выдача звука через HDMI</t>
  </si>
  <si>
    <t>25</t>
  </si>
  <si>
    <t>Kramer C-HM/HM/PRO-65 Кабель HDMI-HDMI  (Вилка - Вилка), 19,5 м</t>
  </si>
  <si>
    <t>Передача сигнала</t>
  </si>
  <si>
    <t>26</t>
  </si>
  <si>
    <t>Kramer C-HM/HM-6 Кабель HDMI-HDMI  (Вилка - Вилка), 1,8 м</t>
  </si>
  <si>
    <t>Система Бесперебойного Питания комплекса</t>
  </si>
  <si>
    <t>27</t>
  </si>
  <si>
    <t>Для исключения выгорания оборудования при плохих сетях, и так же для проведения мероприятия при полностью отключенном электричестве.</t>
  </si>
  <si>
    <t>Итого по оборудованию:</t>
  </si>
  <si>
    <t>2</t>
  </si>
  <si>
    <t>Работы на создание аудио-визуального комплекса</t>
  </si>
  <si>
    <t>1</t>
  </si>
  <si>
    <t>Доставка оборудования — отдельное авто под оборудование</t>
  </si>
  <si>
    <t>-</t>
  </si>
  <si>
    <t>1дней</t>
  </si>
  <si>
    <t>По Москве и области. По России и СНГ тарифы транспортных компаний</t>
  </si>
  <si>
    <t>Страхование оборудования</t>
  </si>
  <si>
    <t>Обычно страхуется при перевозке сторонней транспортной компанией</t>
  </si>
  <si>
    <t>3</t>
  </si>
  <si>
    <t>Програмирование системы управления</t>
  </si>
  <si>
    <t>При наличии системы. Дизайн интерфейса и управление всем оборудованием</t>
  </si>
  <si>
    <t>Командировки сотрудников</t>
  </si>
  <si>
    <t>По России и СНГ</t>
  </si>
  <si>
    <t>Предпроектное обследование объекта</t>
  </si>
  <si>
    <t>Выезд на объект.</t>
  </si>
  <si>
    <t>Разработка комплекта рабочей документации АВ проекта</t>
  </si>
  <si>
    <t>При средней и премиум сложности комплекса</t>
  </si>
  <si>
    <t>Пуско-наладочные работы 10-25 % от стоимости оборудования</t>
  </si>
  <si>
    <t>Выезд инженеров инсталляторов, установка и настройка оборудования.</t>
  </si>
  <si>
    <t>Итого по работам:</t>
  </si>
  <si>
    <t>Итого по оборудованию и работам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</si>
</sst>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"/>
    <numFmt numFmtId="166" formatCode="DD/MM/YYYY"/>
    <numFmt numFmtId="167" formatCode="@"/>
    <numFmt numFmtId="168" formatCode="0.00"/>
    <numFmt numFmtId="169" formatCode="#,##0.0&quot;р.&quot;"/>
    <numFmt numFmtId="170" formatCode="#,##0"/>
    <numFmt numFmtId="171" formatCode="DD/MM/YY"/>
  </numFmts>
  <fonts count="15">
    <font>
      <sz val="10"/>
      <name val="Arial Cyr"/>
      <family val="2"/>
    </font>
    <font>
      <sz val="10"/>
      <name val="Arial"/>
      <family val="0"/>
    </font>
    <font>
      <b/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1"/>
      <color indexed="12"/>
      <name val="Arial Cyr"/>
      <family val="2"/>
    </font>
    <font>
      <b/>
      <sz val="12"/>
      <name val="Arial Cyr"/>
      <family val="2"/>
    </font>
    <font>
      <sz val="10"/>
      <color indexed="12"/>
      <name val="Verdana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sz val="10"/>
      <color indexed="63"/>
      <name val="Verdana"/>
      <family val="2"/>
    </font>
    <font>
      <b/>
      <sz val="10"/>
      <color indexed="12"/>
      <name val="Arial Cyr"/>
      <family val="2"/>
    </font>
    <font>
      <b/>
      <sz val="10"/>
      <name val="Arial"/>
      <family val="2"/>
    </font>
    <font>
      <sz val="10"/>
      <color indexed="12"/>
      <name val="Arial Cyr"/>
      <family val="2"/>
    </font>
    <font>
      <b/>
      <sz val="10"/>
      <color indexed="8"/>
      <name val="Arial"/>
      <family val="2"/>
    </font>
    <font>
      <b/>
      <sz val="11"/>
      <name val="Arial Cyr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74">
    <xf numFmtId="164" fontId="0" fillId="0" borderId="0" xfId="0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 horizontal="justify"/>
    </xf>
    <xf numFmtId="165" fontId="2" fillId="0" borderId="1" xfId="20" applyNumberFormat="1" applyFont="1" applyFill="1" applyBorder="1" applyAlignment="1" applyProtection="1">
      <alignment/>
      <protection/>
    </xf>
    <xf numFmtId="165" fontId="2" fillId="0" borderId="1" xfId="0" applyNumberFormat="1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1" xfId="0" applyFont="1" applyBorder="1" applyAlignment="1">
      <alignment horizontal="justify" vertical="center"/>
    </xf>
    <xf numFmtId="164" fontId="7" fillId="0" borderId="1" xfId="0" applyFont="1" applyBorder="1" applyAlignment="1">
      <alignment/>
    </xf>
    <xf numFmtId="164" fontId="7" fillId="0" borderId="1" xfId="0" applyFont="1" applyBorder="1" applyAlignment="1">
      <alignment horizontal="right"/>
    </xf>
    <xf numFmtId="166" fontId="7" fillId="0" borderId="1" xfId="0" applyNumberFormat="1" applyFont="1" applyBorder="1" applyAlignment="1">
      <alignment horizontal="right"/>
    </xf>
    <xf numFmtId="167" fontId="7" fillId="0" borderId="1" xfId="0" applyNumberFormat="1" applyFont="1" applyBorder="1" applyAlignment="1">
      <alignment horizontal="right"/>
    </xf>
    <xf numFmtId="164" fontId="8" fillId="0" borderId="1" xfId="0" applyFont="1" applyBorder="1" applyAlignment="1">
      <alignment horizontal="left" wrapText="1"/>
    </xf>
    <xf numFmtId="164" fontId="5" fillId="2" borderId="1" xfId="0" applyFont="1" applyFill="1" applyBorder="1" applyAlignment="1">
      <alignment horizontal="center" wrapText="1"/>
    </xf>
    <xf numFmtId="164" fontId="0" fillId="2" borderId="1" xfId="0" applyFill="1" applyBorder="1" applyAlignment="1">
      <alignment/>
    </xf>
    <xf numFmtId="164" fontId="7" fillId="0" borderId="1" xfId="0" applyFont="1" applyBorder="1" applyAlignment="1">
      <alignment horizontal="center"/>
    </xf>
    <xf numFmtId="165" fontId="7" fillId="0" borderId="1" xfId="0" applyNumberFormat="1" applyFont="1" applyBorder="1" applyAlignment="1">
      <alignment horizontal="center" wrapText="1"/>
    </xf>
    <xf numFmtId="165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justify"/>
    </xf>
    <xf numFmtId="164" fontId="9" fillId="0" borderId="1" xfId="0" applyFont="1" applyBorder="1" applyAlignment="1">
      <alignment/>
    </xf>
    <xf numFmtId="164" fontId="7" fillId="2" borderId="1" xfId="0" applyFont="1" applyFill="1" applyBorder="1" applyAlignment="1">
      <alignment horizontal="center"/>
    </xf>
    <xf numFmtId="165" fontId="7" fillId="2" borderId="1" xfId="0" applyNumberFormat="1" applyFont="1" applyFill="1" applyBorder="1" applyAlignment="1">
      <alignment horizontal="center" wrapText="1"/>
    </xf>
    <xf numFmtId="165" fontId="7" fillId="2" borderId="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 horizontal="center" wrapText="1"/>
    </xf>
    <xf numFmtId="164" fontId="7" fillId="2" borderId="1" xfId="0" applyFont="1" applyFill="1" applyBorder="1" applyAlignment="1">
      <alignment horizontal="justify"/>
    </xf>
    <xf numFmtId="164" fontId="10" fillId="2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justify"/>
    </xf>
    <xf numFmtId="164" fontId="0" fillId="0" borderId="1" xfId="0" applyFont="1" applyBorder="1" applyAlignment="1">
      <alignment horizontal="center" vertical="top" wrapText="1"/>
    </xf>
    <xf numFmtId="165" fontId="0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/>
    </xf>
    <xf numFmtId="164" fontId="10" fillId="0" borderId="1" xfId="0" applyFont="1" applyFill="1" applyBorder="1" applyAlignment="1">
      <alignment/>
    </xf>
    <xf numFmtId="164" fontId="0" fillId="0" borderId="1" xfId="0" applyFill="1" applyBorder="1" applyAlignment="1">
      <alignment/>
    </xf>
    <xf numFmtId="167" fontId="7" fillId="0" borderId="1" xfId="0" applyNumberFormat="1" applyFont="1" applyBorder="1" applyAlignment="1">
      <alignment horizontal="center" vertical="top" wrapText="1"/>
    </xf>
    <xf numFmtId="164" fontId="1" fillId="0" borderId="1" xfId="0" applyFont="1" applyBorder="1" applyAlignment="1">
      <alignment horizontal="center" vertical="top" wrapText="1"/>
    </xf>
    <xf numFmtId="167" fontId="7" fillId="2" borderId="1" xfId="0" applyNumberFormat="1" applyFont="1" applyFill="1" applyBorder="1" applyAlignment="1">
      <alignment horizontal="center" vertical="top" wrapText="1"/>
    </xf>
    <xf numFmtId="164" fontId="11" fillId="2" borderId="1" xfId="0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center" vertical="top" wrapText="1"/>
    </xf>
    <xf numFmtId="165" fontId="0" fillId="2" borderId="1" xfId="0" applyNumberFormat="1" applyFont="1" applyFill="1" applyBorder="1" applyAlignment="1">
      <alignment horizontal="center" vertical="top" wrapText="1"/>
    </xf>
    <xf numFmtId="165" fontId="7" fillId="2" borderId="1" xfId="0" applyNumberFormat="1" applyFont="1" applyFill="1" applyBorder="1" applyAlignment="1">
      <alignment horizontal="center" vertical="top" wrapText="1"/>
    </xf>
    <xf numFmtId="164" fontId="12" fillId="2" borderId="1" xfId="20" applyNumberFormat="1" applyFont="1" applyFill="1" applyBorder="1" applyAlignment="1" applyProtection="1">
      <alignment horizontal="justify" vertical="top" wrapText="1"/>
      <protection/>
    </xf>
    <xf numFmtId="168" fontId="1" fillId="0" borderId="1" xfId="0" applyNumberFormat="1" applyFont="1" applyFill="1" applyBorder="1" applyAlignment="1">
      <alignment horizontal="center" vertical="top" wrapText="1"/>
    </xf>
    <xf numFmtId="168" fontId="0" fillId="0" borderId="1" xfId="0" applyNumberFormat="1" applyFont="1" applyBorder="1" applyAlignment="1">
      <alignment horizontal="center" vertical="top" wrapText="1"/>
    </xf>
    <xf numFmtId="168" fontId="11" fillId="2" borderId="1" xfId="0" applyNumberFormat="1" applyFont="1" applyFill="1" applyBorder="1" applyAlignment="1">
      <alignment horizontal="center" vertical="top" wrapText="1"/>
    </xf>
    <xf numFmtId="168" fontId="0" fillId="2" borderId="1" xfId="0" applyNumberFormat="1" applyFont="1" applyFill="1" applyBorder="1" applyAlignment="1">
      <alignment horizontal="center" vertical="top" wrapText="1"/>
    </xf>
    <xf numFmtId="164" fontId="10" fillId="3" borderId="1" xfId="0" applyFont="1" applyFill="1" applyBorder="1" applyAlignment="1">
      <alignment/>
    </xf>
    <xf numFmtId="164" fontId="0" fillId="3" borderId="1" xfId="0" applyFill="1" applyBorder="1" applyAlignment="1">
      <alignment/>
    </xf>
    <xf numFmtId="168" fontId="13" fillId="2" borderId="1" xfId="0" applyNumberFormat="1" applyFont="1" applyFill="1" applyBorder="1" applyAlignment="1">
      <alignment horizontal="center" vertical="top" wrapText="1"/>
    </xf>
    <xf numFmtId="164" fontId="0" fillId="2" borderId="1" xfId="0" applyFont="1" applyFill="1" applyBorder="1" applyAlignment="1">
      <alignment horizontal="justify"/>
    </xf>
    <xf numFmtId="164" fontId="0" fillId="2" borderId="1" xfId="0" applyFont="1" applyFill="1" applyBorder="1" applyAlignment="1">
      <alignment horizontal="justify" vertical="top" wrapText="1"/>
    </xf>
    <xf numFmtId="167" fontId="7" fillId="0" borderId="1" xfId="0" applyNumberFormat="1" applyFont="1" applyFill="1" applyBorder="1" applyAlignment="1">
      <alignment horizontal="center" vertical="top" wrapText="1"/>
    </xf>
    <xf numFmtId="167" fontId="7" fillId="4" borderId="1" xfId="0" applyNumberFormat="1" applyFont="1" applyFill="1" applyBorder="1" applyAlignment="1">
      <alignment horizontal="center" vertical="top" wrapText="1"/>
    </xf>
    <xf numFmtId="164" fontId="10" fillId="0" borderId="1" xfId="0" applyFont="1" applyBorder="1" applyAlignment="1">
      <alignment horizontal="center" vertical="top" wrapText="1"/>
    </xf>
    <xf numFmtId="165" fontId="10" fillId="4" borderId="1" xfId="0" applyNumberFormat="1" applyFont="1" applyFill="1" applyBorder="1" applyAlignment="1">
      <alignment horizontal="center" vertical="top" wrapText="1"/>
    </xf>
    <xf numFmtId="165" fontId="7" fillId="4" borderId="1" xfId="0" applyNumberFormat="1" applyFont="1" applyFill="1" applyBorder="1" applyAlignment="1">
      <alignment horizontal="center" vertical="top" wrapText="1"/>
    </xf>
    <xf numFmtId="169" fontId="0" fillId="0" borderId="1" xfId="0" applyNumberFormat="1" applyFont="1" applyBorder="1" applyAlignment="1">
      <alignment horizontal="center" vertical="top" wrapText="1"/>
    </xf>
    <xf numFmtId="164" fontId="10" fillId="0" borderId="1" xfId="0" applyFont="1" applyBorder="1" applyAlignment="1">
      <alignment horizontal="justify" vertical="top" wrapText="1"/>
    </xf>
    <xf numFmtId="170" fontId="10" fillId="5" borderId="1" xfId="0" applyNumberFormat="1" applyFont="1" applyFill="1" applyBorder="1" applyAlignment="1">
      <alignment/>
    </xf>
    <xf numFmtId="164" fontId="12" fillId="0" borderId="1" xfId="0" applyFont="1" applyBorder="1" applyAlignment="1">
      <alignment horizontal="justify" vertical="top" wrapText="1"/>
    </xf>
    <xf numFmtId="164" fontId="14" fillId="2" borderId="1" xfId="0" applyFont="1" applyFill="1" applyBorder="1" applyAlignment="1">
      <alignment horizontal="center" vertical="top" wrapText="1"/>
    </xf>
    <xf numFmtId="164" fontId="0" fillId="2" borderId="1" xfId="0" applyFill="1" applyBorder="1" applyAlignment="1">
      <alignment horizontal="center" vertical="top" wrapText="1"/>
    </xf>
    <xf numFmtId="165" fontId="0" fillId="2" borderId="1" xfId="0" applyNumberFormat="1" applyFill="1" applyBorder="1" applyAlignment="1">
      <alignment horizontal="center" vertical="top" wrapText="1"/>
    </xf>
    <xf numFmtId="164" fontId="0" fillId="2" borderId="1" xfId="0" applyFill="1" applyBorder="1" applyAlignment="1">
      <alignment horizontal="justify" vertical="top" wrapText="1"/>
    </xf>
    <xf numFmtId="165" fontId="0" fillId="0" borderId="1" xfId="0" applyNumberFormat="1" applyBorder="1" applyAlignment="1">
      <alignment horizontal="center" vertical="top" wrapText="1"/>
    </xf>
    <xf numFmtId="171" fontId="0" fillId="0" borderId="1" xfId="0" applyNumberFormat="1" applyFont="1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justify" vertical="top" wrapText="1"/>
    </xf>
    <xf numFmtId="164" fontId="0" fillId="0" borderId="1" xfId="0" applyFill="1" applyBorder="1" applyAlignment="1">
      <alignment horizontal="center" vertical="top" wrapText="1"/>
    </xf>
    <xf numFmtId="164" fontId="0" fillId="0" borderId="1" xfId="0" applyFont="1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4" fontId="12" fillId="0" borderId="1" xfId="0" applyFont="1" applyFill="1" applyBorder="1" applyAlignment="1">
      <alignment horizontal="justify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4010025</xdr:colOff>
      <xdr:row>5</xdr:row>
      <xdr:rowOff>85725</xdr:rowOff>
    </xdr:to>
    <xdr:sp fLocksText="0">
      <xdr:nvSpPr>
        <xdr:cNvPr id="1" name="Text 5"/>
        <xdr:cNvSpPr txBox="1">
          <a:spLocks noChangeArrowheads="1"/>
        </xdr:cNvSpPr>
      </xdr:nvSpPr>
      <xdr:spPr>
        <a:xfrm>
          <a:off x="0" y="0"/>
          <a:ext cx="4867275" cy="895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685800</xdr:colOff>
      <xdr:row>0</xdr:row>
      <xdr:rowOff>66675</xdr:rowOff>
    </xdr:from>
    <xdr:to>
      <xdr:col>1</xdr:col>
      <xdr:colOff>2990850</xdr:colOff>
      <xdr:row>5</xdr:row>
      <xdr:rowOff>85725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66675"/>
          <a:ext cx="3162300" cy="828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vplustv.ru/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="95" zoomScaleNormal="95" workbookViewId="0" topLeftCell="A50">
      <selection activeCell="A61" sqref="A61"/>
    </sheetView>
  </sheetViews>
  <sheetFormatPr defaultColWidth="9.00390625" defaultRowHeight="12.75"/>
  <cols>
    <col min="1" max="1" width="11.25390625" style="1" customWidth="1"/>
    <col min="2" max="2" width="52.625" style="1" customWidth="1"/>
    <col min="3" max="3" width="10.00390625" style="1" customWidth="1"/>
    <col min="4" max="4" width="11.375" style="2" customWidth="1"/>
    <col min="5" max="5" width="7.375" style="2" customWidth="1"/>
    <col min="6" max="6" width="14.625" style="2" customWidth="1"/>
    <col min="7" max="7" width="15.75390625" style="2" customWidth="1"/>
    <col min="8" max="8" width="14.625" style="1" customWidth="1"/>
    <col min="9" max="9" width="44.50390625" style="3" customWidth="1"/>
    <col min="10" max="10" width="18.125" style="1" customWidth="1"/>
    <col min="11" max="16384" width="9.125" style="1" customWidth="1"/>
  </cols>
  <sheetData>
    <row r="1" ht="12.75">
      <c r="D1" s="4" t="s">
        <v>0</v>
      </c>
    </row>
    <row r="2" ht="12.75">
      <c r="D2" s="4"/>
    </row>
    <row r="3" ht="12.75">
      <c r="D3" s="4"/>
    </row>
    <row r="4" spans="4:5" ht="12.75">
      <c r="D4" s="5"/>
      <c r="E4" s="6"/>
    </row>
    <row r="5" ht="12.75">
      <c r="D5" s="7"/>
    </row>
    <row r="6" ht="12" customHeight="1">
      <c r="I6" s="8"/>
    </row>
    <row r="7" ht="7.5" customHeight="1">
      <c r="I7" s="8"/>
    </row>
    <row r="8" spans="1:3" ht="12.75">
      <c r="A8" s="9" t="s">
        <v>1</v>
      </c>
      <c r="B8" s="10"/>
      <c r="C8" s="10"/>
    </row>
    <row r="9" spans="1:3" ht="12.75">
      <c r="A9" s="9" t="s">
        <v>2</v>
      </c>
      <c r="B9" s="11"/>
      <c r="C9" s="11"/>
    </row>
    <row r="10" spans="1:3" ht="12.75">
      <c r="A10" s="9" t="s">
        <v>3</v>
      </c>
      <c r="B10" s="10" t="s">
        <v>4</v>
      </c>
      <c r="C10" s="10"/>
    </row>
    <row r="11" spans="1:3" ht="12.75">
      <c r="A11" s="9" t="s">
        <v>5</v>
      </c>
      <c r="B11" s="10" t="s">
        <v>6</v>
      </c>
      <c r="C11" s="12"/>
    </row>
    <row r="12" spans="1:9" ht="30" customHeight="1">
      <c r="A12" s="9" t="s">
        <v>7</v>
      </c>
      <c r="B12" s="13"/>
      <c r="C12" s="13"/>
      <c r="D12" s="13"/>
      <c r="E12" s="13"/>
      <c r="F12" s="13"/>
      <c r="G12" s="13"/>
      <c r="H12" s="13"/>
      <c r="I12" s="13"/>
    </row>
    <row r="13" spans="1:9" s="15" customFormat="1" ht="12.75" customHeight="1">
      <c r="A13" s="14" t="s">
        <v>8</v>
      </c>
      <c r="B13" s="14"/>
      <c r="C13" s="14"/>
      <c r="D13" s="14"/>
      <c r="E13" s="14"/>
      <c r="F13" s="14"/>
      <c r="G13" s="14"/>
      <c r="H13" s="14"/>
      <c r="I13" s="14"/>
    </row>
    <row r="14" spans="1:9" s="15" customFormat="1" ht="33" customHeight="1">
      <c r="A14" s="14"/>
      <c r="B14" s="14"/>
      <c r="C14" s="14"/>
      <c r="D14" s="14"/>
      <c r="E14" s="14"/>
      <c r="F14" s="14"/>
      <c r="G14" s="14"/>
      <c r="H14" s="14"/>
      <c r="I14" s="14"/>
    </row>
    <row r="15" spans="1:10" ht="12.75">
      <c r="A15" s="16" t="s">
        <v>9</v>
      </c>
      <c r="B15" s="16" t="s">
        <v>10</v>
      </c>
      <c r="C15" s="16" t="s">
        <v>11</v>
      </c>
      <c r="D15" s="17" t="s">
        <v>12</v>
      </c>
      <c r="E15" s="18" t="s">
        <v>13</v>
      </c>
      <c r="F15" s="17" t="s">
        <v>14</v>
      </c>
      <c r="G15" s="17" t="s">
        <v>15</v>
      </c>
      <c r="H15" s="19" t="s">
        <v>16</v>
      </c>
      <c r="I15" s="20" t="s">
        <v>17</v>
      </c>
      <c r="J15" s="21"/>
    </row>
    <row r="16" spans="1:10" s="15" customFormat="1" ht="12.75">
      <c r="A16" s="22"/>
      <c r="B16" s="22" t="s">
        <v>18</v>
      </c>
      <c r="C16" s="22"/>
      <c r="D16" s="23"/>
      <c r="E16" s="24"/>
      <c r="F16" s="23"/>
      <c r="G16" s="23"/>
      <c r="H16" s="25"/>
      <c r="I16" s="26"/>
      <c r="J16" s="27"/>
    </row>
    <row r="17" spans="1:10" ht="12.75">
      <c r="A17" s="28">
        <v>1</v>
      </c>
      <c r="B17" s="29" t="s">
        <v>19</v>
      </c>
      <c r="C17" s="30" t="s">
        <v>20</v>
      </c>
      <c r="D17" s="31">
        <v>1168</v>
      </c>
      <c r="E17" s="31">
        <v>1</v>
      </c>
      <c r="F17" s="32">
        <f>D17*E17</f>
        <v>1168</v>
      </c>
      <c r="G17" s="32">
        <f>F17*65</f>
        <v>75920</v>
      </c>
      <c r="H17" s="30" t="s">
        <v>21</v>
      </c>
      <c r="I17" s="29" t="s">
        <v>22</v>
      </c>
      <c r="J17" s="33"/>
    </row>
    <row r="18" spans="1:10" ht="12.75">
      <c r="A18" s="28">
        <v>2</v>
      </c>
      <c r="B18" s="29" t="s">
        <v>23</v>
      </c>
      <c r="C18" s="30" t="s">
        <v>20</v>
      </c>
      <c r="D18" s="31">
        <v>562</v>
      </c>
      <c r="E18" s="31">
        <v>1</v>
      </c>
      <c r="F18" s="32">
        <f>D18*E18</f>
        <v>562</v>
      </c>
      <c r="G18" s="32">
        <f>F18*65</f>
        <v>36530</v>
      </c>
      <c r="H18" s="30" t="s">
        <v>21</v>
      </c>
      <c r="I18" s="29" t="s">
        <v>24</v>
      </c>
      <c r="J18" s="33"/>
    </row>
    <row r="19" spans="1:10" s="35" customFormat="1" ht="12.75">
      <c r="A19" s="28">
        <v>3</v>
      </c>
      <c r="B19" s="29" t="s">
        <v>25</v>
      </c>
      <c r="C19" s="30" t="s">
        <v>20</v>
      </c>
      <c r="D19" s="31">
        <v>90</v>
      </c>
      <c r="E19" s="31">
        <v>1</v>
      </c>
      <c r="F19" s="32">
        <f>D19*E19</f>
        <v>90</v>
      </c>
      <c r="G19" s="32">
        <f>F19*65</f>
        <v>5850</v>
      </c>
      <c r="H19" s="30" t="s">
        <v>21</v>
      </c>
      <c r="I19" s="29" t="s">
        <v>26</v>
      </c>
      <c r="J19" s="34"/>
    </row>
    <row r="20" spans="1:10" s="15" customFormat="1" ht="12.75">
      <c r="A20" s="22"/>
      <c r="B20" s="22" t="s">
        <v>27</v>
      </c>
      <c r="C20" s="22"/>
      <c r="D20" s="23"/>
      <c r="E20" s="24"/>
      <c r="F20" s="23"/>
      <c r="G20" s="23"/>
      <c r="H20" s="25"/>
      <c r="I20" s="26"/>
      <c r="J20" s="27"/>
    </row>
    <row r="21" spans="1:10" s="35" customFormat="1" ht="12.75">
      <c r="A21" s="36" t="s">
        <v>28</v>
      </c>
      <c r="B21" s="37" t="s">
        <v>29</v>
      </c>
      <c r="C21" s="30" t="s">
        <v>20</v>
      </c>
      <c r="D21" s="31">
        <f>1465/65</f>
        <v>22.53846153846154</v>
      </c>
      <c r="E21" s="31">
        <v>10</v>
      </c>
      <c r="F21" s="32">
        <f>D21*E21</f>
        <v>225.38461538461542</v>
      </c>
      <c r="G21" s="32">
        <f>F21*65</f>
        <v>14650.000000000002</v>
      </c>
      <c r="H21" s="30" t="s">
        <v>21</v>
      </c>
      <c r="I21" s="29" t="s">
        <v>30</v>
      </c>
      <c r="J21" s="34"/>
    </row>
    <row r="22" spans="1:10" s="35" customFormat="1" ht="12.75">
      <c r="A22" s="36" t="s">
        <v>31</v>
      </c>
      <c r="B22" s="37" t="s">
        <v>32</v>
      </c>
      <c r="C22" s="30" t="s">
        <v>20</v>
      </c>
      <c r="D22" s="31">
        <f>21879/65</f>
        <v>336.6</v>
      </c>
      <c r="E22" s="31">
        <v>1</v>
      </c>
      <c r="F22" s="32">
        <f>D22*E22</f>
        <v>336.6</v>
      </c>
      <c r="G22" s="32">
        <f>F22*65</f>
        <v>21879</v>
      </c>
      <c r="H22" s="30" t="s">
        <v>21</v>
      </c>
      <c r="I22" s="29" t="s">
        <v>33</v>
      </c>
      <c r="J22" s="34"/>
    </row>
    <row r="23" spans="1:10" s="15" customFormat="1" ht="13.5" customHeight="1">
      <c r="A23" s="38"/>
      <c r="B23" s="39" t="s">
        <v>34</v>
      </c>
      <c r="C23" s="40"/>
      <c r="D23" s="41"/>
      <c r="E23" s="41"/>
      <c r="F23" s="42"/>
      <c r="G23" s="42"/>
      <c r="H23" s="40"/>
      <c r="I23" s="43"/>
      <c r="J23" s="27"/>
    </row>
    <row r="24" spans="1:10" s="35" customFormat="1" ht="12.75">
      <c r="A24" s="36" t="s">
        <v>35</v>
      </c>
      <c r="B24" s="44" t="s">
        <v>36</v>
      </c>
      <c r="C24" s="45" t="s">
        <v>20</v>
      </c>
      <c r="D24" s="31">
        <v>398</v>
      </c>
      <c r="E24" s="31">
        <v>1</v>
      </c>
      <c r="F24" s="32">
        <f>D24*E24</f>
        <v>398</v>
      </c>
      <c r="G24" s="32">
        <f>F24*65</f>
        <v>25870</v>
      </c>
      <c r="H24" s="30" t="s">
        <v>21</v>
      </c>
      <c r="I24" s="29" t="s">
        <v>37</v>
      </c>
      <c r="J24" s="34"/>
    </row>
    <row r="25" spans="1:10" s="15" customFormat="1" ht="18" customHeight="1">
      <c r="A25" s="38"/>
      <c r="B25" s="46" t="s">
        <v>38</v>
      </c>
      <c r="C25" s="47"/>
      <c r="D25" s="41"/>
      <c r="E25" s="41"/>
      <c r="F25" s="42"/>
      <c r="G25" s="42"/>
      <c r="H25" s="40"/>
      <c r="I25" s="43"/>
      <c r="J25" s="27"/>
    </row>
    <row r="26" spans="1:10" s="49" customFormat="1" ht="12.75">
      <c r="A26" s="36" t="s">
        <v>39</v>
      </c>
      <c r="B26" s="44" t="s">
        <v>40</v>
      </c>
      <c r="C26" s="45" t="s">
        <v>20</v>
      </c>
      <c r="D26" s="31">
        <v>400</v>
      </c>
      <c r="E26" s="31">
        <v>1</v>
      </c>
      <c r="F26" s="32">
        <f>D26*E26</f>
        <v>400</v>
      </c>
      <c r="G26" s="32">
        <f>F26*65</f>
        <v>26000</v>
      </c>
      <c r="H26" s="30" t="s">
        <v>21</v>
      </c>
      <c r="I26" s="29" t="s">
        <v>41</v>
      </c>
      <c r="J26" s="48"/>
    </row>
    <row r="27" spans="1:10" s="49" customFormat="1" ht="12.75">
      <c r="A27" s="36" t="s">
        <v>42</v>
      </c>
      <c r="B27" s="44" t="s">
        <v>43</v>
      </c>
      <c r="C27" s="45" t="s">
        <v>20</v>
      </c>
      <c r="D27" s="31"/>
      <c r="E27" s="31">
        <v>1</v>
      </c>
      <c r="F27" s="32">
        <f>D27*E27</f>
        <v>0</v>
      </c>
      <c r="G27" s="32">
        <f>F27*65</f>
        <v>0</v>
      </c>
      <c r="H27" s="30" t="s">
        <v>21</v>
      </c>
      <c r="I27" s="29" t="s">
        <v>44</v>
      </c>
      <c r="J27" s="48"/>
    </row>
    <row r="28" spans="1:10" s="49" customFormat="1" ht="28.5" customHeight="1">
      <c r="A28" s="36" t="s">
        <v>45</v>
      </c>
      <c r="B28" s="44" t="s">
        <v>46</v>
      </c>
      <c r="C28" s="45" t="s">
        <v>20</v>
      </c>
      <c r="D28" s="31">
        <v>108</v>
      </c>
      <c r="E28" s="31">
        <v>1</v>
      </c>
      <c r="F28" s="32">
        <f>D28*E28</f>
        <v>108</v>
      </c>
      <c r="G28" s="32">
        <f>F28*65</f>
        <v>7020</v>
      </c>
      <c r="H28" s="30" t="s">
        <v>21</v>
      </c>
      <c r="I28" s="29" t="s">
        <v>47</v>
      </c>
      <c r="J28" s="48"/>
    </row>
    <row r="29" spans="1:10" s="15" customFormat="1" ht="12.75">
      <c r="A29" s="38"/>
      <c r="B29" s="46" t="s">
        <v>48</v>
      </c>
      <c r="C29" s="47"/>
      <c r="D29" s="41"/>
      <c r="E29" s="41"/>
      <c r="F29" s="42"/>
      <c r="G29" s="42"/>
      <c r="H29" s="40"/>
      <c r="I29" s="43"/>
      <c r="J29" s="27"/>
    </row>
    <row r="30" spans="1:10" s="35" customFormat="1" ht="12.75">
      <c r="A30" s="36" t="s">
        <v>49</v>
      </c>
      <c r="B30" s="44" t="s">
        <v>50</v>
      </c>
      <c r="C30" s="45" t="s">
        <v>20</v>
      </c>
      <c r="D30" s="31">
        <v>70</v>
      </c>
      <c r="E30" s="31">
        <v>1</v>
      </c>
      <c r="F30" s="32">
        <f>D30*E30</f>
        <v>70</v>
      </c>
      <c r="G30" s="32">
        <f>F30*65</f>
        <v>4550</v>
      </c>
      <c r="H30" s="30" t="s">
        <v>21</v>
      </c>
      <c r="I30" s="29" t="s">
        <v>51</v>
      </c>
      <c r="J30" s="34"/>
    </row>
    <row r="31" spans="1:10" s="35" customFormat="1" ht="12.75">
      <c r="A31" s="36" t="s">
        <v>52</v>
      </c>
      <c r="B31" s="44" t="s">
        <v>53</v>
      </c>
      <c r="C31" s="45" t="s">
        <v>20</v>
      </c>
      <c r="D31" s="31"/>
      <c r="E31" s="31">
        <v>1</v>
      </c>
      <c r="F31" s="32">
        <f>D31*E31</f>
        <v>0</v>
      </c>
      <c r="G31" s="32">
        <f>F31*65</f>
        <v>0</v>
      </c>
      <c r="H31" s="30" t="s">
        <v>54</v>
      </c>
      <c r="I31" s="29" t="s">
        <v>55</v>
      </c>
      <c r="J31" s="34"/>
    </row>
    <row r="32" spans="1:10" s="15" customFormat="1" ht="12.75">
      <c r="A32" s="38"/>
      <c r="B32" s="50" t="s">
        <v>56</v>
      </c>
      <c r="C32" s="47"/>
      <c r="D32" s="41"/>
      <c r="E32" s="41"/>
      <c r="F32" s="42"/>
      <c r="G32" s="42"/>
      <c r="H32" s="40"/>
      <c r="I32" s="43"/>
      <c r="J32" s="27"/>
    </row>
    <row r="33" spans="1:10" s="35" customFormat="1" ht="12.75">
      <c r="A33" s="36" t="s">
        <v>57</v>
      </c>
      <c r="B33" s="44" t="s">
        <v>58</v>
      </c>
      <c r="C33" s="45" t="s">
        <v>20</v>
      </c>
      <c r="D33" s="31">
        <v>1398</v>
      </c>
      <c r="E33" s="31">
        <v>1</v>
      </c>
      <c r="F33" s="32">
        <f>D33*E33</f>
        <v>1398</v>
      </c>
      <c r="G33" s="32">
        <f>F33*65</f>
        <v>90870</v>
      </c>
      <c r="H33" s="30" t="s">
        <v>21</v>
      </c>
      <c r="I33" s="29" t="s">
        <v>59</v>
      </c>
      <c r="J33" s="34"/>
    </row>
    <row r="34" spans="1:10" s="15" customFormat="1" ht="12.75">
      <c r="A34" s="38"/>
      <c r="B34" s="46" t="s">
        <v>60</v>
      </c>
      <c r="C34" s="47"/>
      <c r="D34" s="41"/>
      <c r="E34" s="41"/>
      <c r="F34" s="42"/>
      <c r="G34" s="42"/>
      <c r="H34" s="40"/>
      <c r="I34" s="43"/>
      <c r="J34" s="27"/>
    </row>
    <row r="35" spans="1:10" s="35" customFormat="1" ht="12.75">
      <c r="A35" s="36" t="s">
        <v>61</v>
      </c>
      <c r="B35" s="44" t="s">
        <v>62</v>
      </c>
      <c r="C35" s="45" t="s">
        <v>20</v>
      </c>
      <c r="D35" s="31"/>
      <c r="E35" s="31">
        <v>1</v>
      </c>
      <c r="F35" s="32">
        <f>D35*E35</f>
        <v>0</v>
      </c>
      <c r="G35" s="32">
        <f>F35*65</f>
        <v>0</v>
      </c>
      <c r="H35" s="30" t="s">
        <v>21</v>
      </c>
      <c r="I35" s="29" t="s">
        <v>63</v>
      </c>
      <c r="J35" s="34"/>
    </row>
    <row r="36" spans="1:10" s="15" customFormat="1" ht="12.75">
      <c r="A36" s="38"/>
      <c r="B36" s="46" t="s">
        <v>64</v>
      </c>
      <c r="C36" s="47"/>
      <c r="D36" s="41"/>
      <c r="E36" s="41"/>
      <c r="F36" s="42"/>
      <c r="G36" s="42"/>
      <c r="H36" s="40"/>
      <c r="I36" s="51"/>
      <c r="J36" s="27"/>
    </row>
    <row r="37" spans="1:10" s="35" customFormat="1" ht="12.75">
      <c r="A37" s="36" t="s">
        <v>65</v>
      </c>
      <c r="B37" s="44" t="s">
        <v>66</v>
      </c>
      <c r="C37" s="45" t="s">
        <v>20</v>
      </c>
      <c r="D37" s="31"/>
      <c r="E37" s="31">
        <v>1</v>
      </c>
      <c r="F37" s="32">
        <f>D37*E37</f>
        <v>0</v>
      </c>
      <c r="G37" s="32">
        <f>F37*65</f>
        <v>0</v>
      </c>
      <c r="H37" s="30" t="s">
        <v>21</v>
      </c>
      <c r="I37" s="29" t="s">
        <v>67</v>
      </c>
      <c r="J37" s="34"/>
    </row>
    <row r="38" spans="1:10" s="15" customFormat="1" ht="12.75">
      <c r="A38" s="38"/>
      <c r="B38" s="46" t="s">
        <v>68</v>
      </c>
      <c r="C38" s="47"/>
      <c r="D38" s="41"/>
      <c r="E38" s="41"/>
      <c r="F38" s="42"/>
      <c r="G38" s="42"/>
      <c r="H38" s="40"/>
      <c r="I38" s="51"/>
      <c r="J38" s="27"/>
    </row>
    <row r="39" spans="1:10" s="35" customFormat="1" ht="12.75">
      <c r="A39" s="36" t="s">
        <v>69</v>
      </c>
      <c r="B39" s="44" t="s">
        <v>66</v>
      </c>
      <c r="C39" s="45" t="s">
        <v>20</v>
      </c>
      <c r="D39" s="31"/>
      <c r="E39" s="31">
        <v>1</v>
      </c>
      <c r="F39" s="32">
        <f>D39*E39</f>
        <v>0</v>
      </c>
      <c r="G39" s="32">
        <f>F39*65</f>
        <v>0</v>
      </c>
      <c r="H39" s="30" t="s">
        <v>21</v>
      </c>
      <c r="I39" s="29" t="s">
        <v>70</v>
      </c>
      <c r="J39" s="34"/>
    </row>
    <row r="40" spans="1:10" s="15" customFormat="1" ht="12.75">
      <c r="A40" s="38"/>
      <c r="B40" s="46" t="s">
        <v>71</v>
      </c>
      <c r="C40" s="47"/>
      <c r="D40" s="41"/>
      <c r="E40" s="41"/>
      <c r="F40" s="42"/>
      <c r="G40" s="42"/>
      <c r="H40" s="40"/>
      <c r="I40" s="52"/>
      <c r="J40" s="27"/>
    </row>
    <row r="41" spans="1:10" s="35" customFormat="1" ht="12.75">
      <c r="A41" s="36" t="s">
        <v>72</v>
      </c>
      <c r="B41" s="44" t="s">
        <v>73</v>
      </c>
      <c r="C41" s="45" t="s">
        <v>20</v>
      </c>
      <c r="D41" s="31"/>
      <c r="E41" s="31">
        <v>1</v>
      </c>
      <c r="F41" s="32">
        <f>D41*E41</f>
        <v>0</v>
      </c>
      <c r="G41" s="32">
        <f>F41*65</f>
        <v>0</v>
      </c>
      <c r="H41" s="30" t="s">
        <v>21</v>
      </c>
      <c r="I41" s="29" t="s">
        <v>74</v>
      </c>
      <c r="J41" s="34"/>
    </row>
    <row r="42" spans="1:10" s="15" customFormat="1" ht="12.75">
      <c r="A42" s="38"/>
      <c r="B42" s="46" t="s">
        <v>75</v>
      </c>
      <c r="C42" s="47"/>
      <c r="D42" s="41"/>
      <c r="E42" s="41"/>
      <c r="F42" s="42"/>
      <c r="G42" s="42"/>
      <c r="H42" s="40"/>
      <c r="I42" s="43"/>
      <c r="J42" s="27"/>
    </row>
    <row r="43" spans="1:10" s="35" customFormat="1" ht="12.75">
      <c r="A43" s="36" t="s">
        <v>76</v>
      </c>
      <c r="B43" s="44" t="s">
        <v>66</v>
      </c>
      <c r="C43" s="45" t="s">
        <v>20</v>
      </c>
      <c r="D43" s="31"/>
      <c r="E43" s="31">
        <v>1</v>
      </c>
      <c r="F43" s="32">
        <f>D43*E43</f>
        <v>0</v>
      </c>
      <c r="G43" s="32">
        <f>F43*65</f>
        <v>0</v>
      </c>
      <c r="H43" s="30" t="s">
        <v>21</v>
      </c>
      <c r="I43" s="29" t="s">
        <v>77</v>
      </c>
      <c r="J43" s="34"/>
    </row>
    <row r="44" spans="1:10" s="15" customFormat="1" ht="12.75">
      <c r="A44" s="38"/>
      <c r="B44" s="46" t="s">
        <v>78</v>
      </c>
      <c r="C44" s="47"/>
      <c r="D44" s="41"/>
      <c r="E44" s="41"/>
      <c r="F44" s="42"/>
      <c r="G44" s="42"/>
      <c r="H44" s="40"/>
      <c r="I44" s="43"/>
      <c r="J44" s="27"/>
    </row>
    <row r="45" spans="1:10" ht="12.75">
      <c r="A45" s="36" t="s">
        <v>79</v>
      </c>
      <c r="B45" s="44" t="s">
        <v>80</v>
      </c>
      <c r="C45" s="45" t="s">
        <v>20</v>
      </c>
      <c r="D45" s="31">
        <f>69900/65</f>
        <v>1075.3846153846155</v>
      </c>
      <c r="E45" s="31">
        <v>1</v>
      </c>
      <c r="F45" s="32">
        <f>D45*E45</f>
        <v>1075.3846153846155</v>
      </c>
      <c r="G45" s="32">
        <f>F45*65</f>
        <v>69900</v>
      </c>
      <c r="H45" s="30" t="s">
        <v>21</v>
      </c>
      <c r="I45" s="29" t="s">
        <v>81</v>
      </c>
      <c r="J45" s="33"/>
    </row>
    <row r="46" spans="1:10" s="15" customFormat="1" ht="12.75">
      <c r="A46" s="38"/>
      <c r="B46" s="46" t="s">
        <v>82</v>
      </c>
      <c r="C46" s="47"/>
      <c r="D46" s="41"/>
      <c r="E46" s="41"/>
      <c r="F46" s="42"/>
      <c r="G46" s="42"/>
      <c r="H46" s="40"/>
      <c r="I46" s="43"/>
      <c r="J46" s="27"/>
    </row>
    <row r="47" spans="1:10" ht="12.75">
      <c r="A47" s="36" t="s">
        <v>83</v>
      </c>
      <c r="B47" s="44" t="s">
        <v>84</v>
      </c>
      <c r="C47" s="45" t="s">
        <v>20</v>
      </c>
      <c r="D47" s="31">
        <v>30</v>
      </c>
      <c r="E47" s="31">
        <v>1</v>
      </c>
      <c r="F47" s="32">
        <f>D47*E47</f>
        <v>30</v>
      </c>
      <c r="G47" s="32">
        <f>F47*65</f>
        <v>1950</v>
      </c>
      <c r="H47" s="30" t="s">
        <v>21</v>
      </c>
      <c r="I47" s="29" t="s">
        <v>85</v>
      </c>
      <c r="J47" s="33"/>
    </row>
    <row r="48" spans="1:10" ht="12.75">
      <c r="A48" s="36" t="s">
        <v>86</v>
      </c>
      <c r="B48" s="44" t="s">
        <v>87</v>
      </c>
      <c r="C48" s="45" t="s">
        <v>20</v>
      </c>
      <c r="D48" s="31"/>
      <c r="E48" s="31">
        <v>1</v>
      </c>
      <c r="F48" s="32">
        <f>D48*E48</f>
        <v>0</v>
      </c>
      <c r="G48" s="32">
        <f>F48*65</f>
        <v>0</v>
      </c>
      <c r="H48" s="30" t="s">
        <v>21</v>
      </c>
      <c r="I48" s="29" t="s">
        <v>88</v>
      </c>
      <c r="J48" s="33"/>
    </row>
    <row r="49" spans="1:10" ht="12.75">
      <c r="A49" s="36" t="s">
        <v>89</v>
      </c>
      <c r="B49" s="44" t="s">
        <v>90</v>
      </c>
      <c r="C49" s="45" t="s">
        <v>20</v>
      </c>
      <c r="D49" s="31"/>
      <c r="E49" s="31">
        <v>1</v>
      </c>
      <c r="F49" s="32">
        <f>D49*E49</f>
        <v>0</v>
      </c>
      <c r="G49" s="32">
        <f>F49*65</f>
        <v>0</v>
      </c>
      <c r="H49" s="30" t="s">
        <v>21</v>
      </c>
      <c r="I49" s="29" t="s">
        <v>91</v>
      </c>
      <c r="J49" s="33"/>
    </row>
    <row r="50" spans="1:10" s="15" customFormat="1" ht="12.75">
      <c r="A50" s="38"/>
      <c r="B50" s="46" t="s">
        <v>92</v>
      </c>
      <c r="C50" s="47"/>
      <c r="D50" s="41"/>
      <c r="E50" s="41"/>
      <c r="F50" s="42"/>
      <c r="G50" s="42"/>
      <c r="H50" s="40"/>
      <c r="I50" s="43"/>
      <c r="J50" s="27"/>
    </row>
    <row r="51" spans="1:10" ht="12.75">
      <c r="A51" s="36" t="s">
        <v>93</v>
      </c>
      <c r="B51" s="44" t="s">
        <v>94</v>
      </c>
      <c r="C51" s="45" t="s">
        <v>20</v>
      </c>
      <c r="D51" s="31">
        <v>30</v>
      </c>
      <c r="E51" s="31">
        <v>1</v>
      </c>
      <c r="F51" s="32">
        <f>D51*E51</f>
        <v>30</v>
      </c>
      <c r="G51" s="32">
        <f>F51*65</f>
        <v>1950</v>
      </c>
      <c r="H51" s="30" t="s">
        <v>21</v>
      </c>
      <c r="I51" s="29" t="s">
        <v>95</v>
      </c>
      <c r="J51" s="33"/>
    </row>
    <row r="52" spans="1:10" s="15" customFormat="1" ht="12.75">
      <c r="A52" s="38"/>
      <c r="B52" s="46" t="s">
        <v>96</v>
      </c>
      <c r="C52" s="47"/>
      <c r="D52" s="41"/>
      <c r="E52" s="41"/>
      <c r="F52" s="42"/>
      <c r="G52" s="42"/>
      <c r="H52" s="40"/>
      <c r="I52" s="43"/>
      <c r="J52" s="27"/>
    </row>
    <row r="53" spans="1:10" s="35" customFormat="1" ht="12.75">
      <c r="A53" s="53" t="s">
        <v>97</v>
      </c>
      <c r="B53" s="44" t="s">
        <v>98</v>
      </c>
      <c r="C53" s="45" t="s">
        <v>20</v>
      </c>
      <c r="D53" s="31">
        <v>568</v>
      </c>
      <c r="E53" s="31">
        <v>1</v>
      </c>
      <c r="F53" s="32">
        <f>D53*E53</f>
        <v>568</v>
      </c>
      <c r="G53" s="32">
        <f>F53*65</f>
        <v>36920</v>
      </c>
      <c r="H53" s="30" t="s">
        <v>21</v>
      </c>
      <c r="I53" s="29" t="s">
        <v>99</v>
      </c>
      <c r="J53" s="34"/>
    </row>
    <row r="54" spans="1:10" s="35" customFormat="1" ht="12.75">
      <c r="A54" s="53" t="s">
        <v>100</v>
      </c>
      <c r="B54" s="44" t="s">
        <v>101</v>
      </c>
      <c r="C54" s="45" t="s">
        <v>20</v>
      </c>
      <c r="D54" s="31">
        <f>13768/65</f>
        <v>211.8153846153846</v>
      </c>
      <c r="E54" s="31">
        <v>1</v>
      </c>
      <c r="F54" s="32">
        <f>D54*E54</f>
        <v>211.8153846153846</v>
      </c>
      <c r="G54" s="32">
        <f>F54*65</f>
        <v>13768</v>
      </c>
      <c r="H54" s="30" t="s">
        <v>21</v>
      </c>
      <c r="I54" s="29" t="s">
        <v>102</v>
      </c>
      <c r="J54" s="34"/>
    </row>
    <row r="55" spans="1:10" s="35" customFormat="1" ht="12.75">
      <c r="A55" s="53" t="s">
        <v>103</v>
      </c>
      <c r="B55" s="44" t="s">
        <v>104</v>
      </c>
      <c r="C55" s="45" t="s">
        <v>20</v>
      </c>
      <c r="D55" s="31">
        <v>371</v>
      </c>
      <c r="E55" s="31">
        <v>2</v>
      </c>
      <c r="F55" s="32">
        <f>D55*E55</f>
        <v>742</v>
      </c>
      <c r="G55" s="32">
        <f>F55*65</f>
        <v>48230</v>
      </c>
      <c r="H55" s="30" t="s">
        <v>21</v>
      </c>
      <c r="I55" s="29" t="s">
        <v>105</v>
      </c>
      <c r="J55" s="34"/>
    </row>
    <row r="56" spans="1:10" ht="12.75">
      <c r="A56" s="53" t="s">
        <v>106</v>
      </c>
      <c r="B56" s="44" t="s">
        <v>107</v>
      </c>
      <c r="C56" s="45" t="s">
        <v>20</v>
      </c>
      <c r="D56" s="31">
        <v>25</v>
      </c>
      <c r="E56" s="31">
        <v>4</v>
      </c>
      <c r="F56" s="32">
        <f>D56*E56</f>
        <v>100</v>
      </c>
      <c r="G56" s="32">
        <f>F56*65</f>
        <v>6500</v>
      </c>
      <c r="H56" s="30" t="s">
        <v>21</v>
      </c>
      <c r="I56" s="29" t="s">
        <v>105</v>
      </c>
      <c r="J56" s="33"/>
    </row>
    <row r="57" spans="1:10" s="15" customFormat="1" ht="12.75">
      <c r="A57" s="38"/>
      <c r="B57" s="46" t="s">
        <v>108</v>
      </c>
      <c r="C57" s="47"/>
      <c r="D57" s="41"/>
      <c r="E57" s="41"/>
      <c r="F57" s="42"/>
      <c r="G57" s="42"/>
      <c r="H57" s="40"/>
      <c r="I57" s="51"/>
      <c r="J57" s="27"/>
    </row>
    <row r="58" spans="1:10" ht="12.75">
      <c r="A58" s="53" t="s">
        <v>109</v>
      </c>
      <c r="B58" s="44" t="s">
        <v>66</v>
      </c>
      <c r="C58" s="45" t="s">
        <v>20</v>
      </c>
      <c r="D58" s="31"/>
      <c r="E58" s="31">
        <v>1</v>
      </c>
      <c r="F58" s="32">
        <f>D58*E58</f>
        <v>0</v>
      </c>
      <c r="G58" s="32">
        <f>F58*65</f>
        <v>0</v>
      </c>
      <c r="H58" s="30" t="s">
        <v>21</v>
      </c>
      <c r="I58" s="29" t="s">
        <v>110</v>
      </c>
      <c r="J58" s="33"/>
    </row>
    <row r="59" spans="1:10" ht="12.75">
      <c r="A59" s="54"/>
      <c r="B59" s="55" t="s">
        <v>111</v>
      </c>
      <c r="C59" s="30"/>
      <c r="D59" s="31"/>
      <c r="E59" s="31"/>
      <c r="F59" s="56">
        <f>SUM(F17:F58)</f>
        <v>7513.184615384615</v>
      </c>
      <c r="G59" s="57">
        <f>F59*65</f>
        <v>488357</v>
      </c>
      <c r="H59" s="58"/>
      <c r="I59" s="59"/>
      <c r="J59" s="60"/>
    </row>
    <row r="60" spans="1:9" ht="12.75">
      <c r="A60" s="36"/>
      <c r="B60" s="30"/>
      <c r="C60" s="30"/>
      <c r="D60" s="31"/>
      <c r="E60" s="31"/>
      <c r="F60" s="31"/>
      <c r="G60" s="31"/>
      <c r="H60" s="30"/>
      <c r="I60" s="61"/>
    </row>
    <row r="61" spans="1:9" s="15" customFormat="1" ht="12.75">
      <c r="A61" s="38" t="s">
        <v>112</v>
      </c>
      <c r="B61" s="62" t="s">
        <v>113</v>
      </c>
      <c r="C61" s="63"/>
      <c r="D61" s="64"/>
      <c r="E61" s="64"/>
      <c r="F61" s="64"/>
      <c r="G61" s="64"/>
      <c r="H61" s="63"/>
      <c r="I61" s="65"/>
    </row>
    <row r="62" spans="1:9" ht="12.75">
      <c r="A62" s="53" t="s">
        <v>114</v>
      </c>
      <c r="B62" s="30" t="s">
        <v>115</v>
      </c>
      <c r="C62" s="30" t="s">
        <v>116</v>
      </c>
      <c r="D62" s="66">
        <v>50</v>
      </c>
      <c r="E62" s="66">
        <v>1</v>
      </c>
      <c r="F62" s="32">
        <f>E62*D62</f>
        <v>50</v>
      </c>
      <c r="G62" s="32">
        <f>F62*65</f>
        <v>3250</v>
      </c>
      <c r="H62" s="67" t="s">
        <v>117</v>
      </c>
      <c r="I62" s="68" t="s">
        <v>118</v>
      </c>
    </row>
    <row r="63" spans="1:9" ht="12.75">
      <c r="A63" s="53" t="s">
        <v>112</v>
      </c>
      <c r="B63" s="30" t="s">
        <v>119</v>
      </c>
      <c r="C63" s="30" t="s">
        <v>116</v>
      </c>
      <c r="D63" s="66"/>
      <c r="E63" s="66">
        <v>1</v>
      </c>
      <c r="F63" s="32">
        <f>E63*D63</f>
        <v>0</v>
      </c>
      <c r="G63" s="32">
        <f>F63*65</f>
        <v>0</v>
      </c>
      <c r="H63" s="69"/>
      <c r="I63" s="68" t="s">
        <v>120</v>
      </c>
    </row>
    <row r="64" spans="1:9" ht="12.75">
      <c r="A64" s="53" t="s">
        <v>121</v>
      </c>
      <c r="B64" s="30" t="s">
        <v>122</v>
      </c>
      <c r="C64" s="30" t="s">
        <v>116</v>
      </c>
      <c r="D64" s="66"/>
      <c r="E64" s="66">
        <v>1</v>
      </c>
      <c r="F64" s="32">
        <f>E64*D64</f>
        <v>0</v>
      </c>
      <c r="G64" s="32">
        <f>F64*65</f>
        <v>0</v>
      </c>
      <c r="H64" s="69"/>
      <c r="I64" s="68" t="s">
        <v>123</v>
      </c>
    </row>
    <row r="65" spans="1:9" ht="12.75">
      <c r="A65" s="53" t="s">
        <v>28</v>
      </c>
      <c r="B65" s="30" t="s">
        <v>124</v>
      </c>
      <c r="C65" s="30" t="s">
        <v>116</v>
      </c>
      <c r="D65" s="66"/>
      <c r="E65" s="66">
        <v>2</v>
      </c>
      <c r="F65" s="32">
        <f>E65*D65</f>
        <v>0</v>
      </c>
      <c r="G65" s="32">
        <f>F65*65</f>
        <v>0</v>
      </c>
      <c r="H65" s="69"/>
      <c r="I65" s="68" t="s">
        <v>125</v>
      </c>
    </row>
    <row r="66" spans="1:9" ht="12.75">
      <c r="A66" s="53" t="s">
        <v>31</v>
      </c>
      <c r="B66" s="30" t="s">
        <v>126</v>
      </c>
      <c r="C66" s="30" t="s">
        <v>116</v>
      </c>
      <c r="D66" s="66">
        <v>50</v>
      </c>
      <c r="E66" s="66">
        <v>1</v>
      </c>
      <c r="F66" s="32">
        <f>E66*D66</f>
        <v>50</v>
      </c>
      <c r="G66" s="32">
        <f>F66*65</f>
        <v>3250</v>
      </c>
      <c r="H66" s="69"/>
      <c r="I66" s="68" t="s">
        <v>127</v>
      </c>
    </row>
    <row r="67" spans="1:9" ht="12.75">
      <c r="A67" s="53" t="s">
        <v>35</v>
      </c>
      <c r="B67" s="30" t="s">
        <v>128</v>
      </c>
      <c r="C67" s="30" t="s">
        <v>116</v>
      </c>
      <c r="D67" s="66"/>
      <c r="E67" s="66">
        <v>1</v>
      </c>
      <c r="F67" s="32">
        <f>E67*D67</f>
        <v>0</v>
      </c>
      <c r="G67" s="32">
        <f>F67*65</f>
        <v>0</v>
      </c>
      <c r="H67" s="69"/>
      <c r="I67" s="68" t="s">
        <v>129</v>
      </c>
    </row>
    <row r="68" spans="1:9" ht="12.75">
      <c r="A68" s="53" t="s">
        <v>39</v>
      </c>
      <c r="B68" s="30" t="s">
        <v>130</v>
      </c>
      <c r="C68" s="30" t="s">
        <v>116</v>
      </c>
      <c r="D68" s="66">
        <f>F59*0.25</f>
        <v>1878.2961538461539</v>
      </c>
      <c r="E68" s="66">
        <v>1</v>
      </c>
      <c r="F68" s="32">
        <f>E68*D68</f>
        <v>1878.2961538461539</v>
      </c>
      <c r="G68" s="32">
        <f>F68*65</f>
        <v>122089.25</v>
      </c>
      <c r="H68" s="30">
        <v>3</v>
      </c>
      <c r="I68" s="68" t="s">
        <v>131</v>
      </c>
    </row>
    <row r="69" spans="1:9" ht="12.75">
      <c r="A69" s="54"/>
      <c r="B69" s="55" t="s">
        <v>132</v>
      </c>
      <c r="C69" s="30"/>
      <c r="D69" s="66"/>
      <c r="E69" s="66"/>
      <c r="F69" s="56">
        <f>SUM(F62:F68)</f>
        <v>1978.2961538461539</v>
      </c>
      <c r="G69" s="56">
        <f>F69*65</f>
        <v>128589.25</v>
      </c>
      <c r="H69" s="58"/>
      <c r="I69" s="61"/>
    </row>
    <row r="70" spans="1:9" s="35" customFormat="1" ht="12.75">
      <c r="A70" s="53"/>
      <c r="B70" s="70"/>
      <c r="C70" s="70" t="s">
        <v>116</v>
      </c>
      <c r="D70" s="71"/>
      <c r="E70" s="71"/>
      <c r="F70" s="72"/>
      <c r="G70" s="72"/>
      <c r="H70" s="70"/>
      <c r="I70" s="73"/>
    </row>
    <row r="71" spans="1:9" ht="12.75">
      <c r="A71" s="54"/>
      <c r="B71" s="55" t="s">
        <v>133</v>
      </c>
      <c r="C71" s="30"/>
      <c r="D71" s="66"/>
      <c r="E71" s="66"/>
      <c r="F71" s="56">
        <f>F59+F69</f>
        <v>9491.48076923077</v>
      </c>
      <c r="G71" s="56">
        <f>F71*65</f>
        <v>616946.25</v>
      </c>
      <c r="H71" s="55">
        <v>15</v>
      </c>
      <c r="I71" s="20"/>
    </row>
  </sheetData>
  <sheetProtection selectLockedCells="1" selectUnlockedCells="1"/>
  <mergeCells count="3">
    <mergeCell ref="I6:I7"/>
    <mergeCell ref="B12:I12"/>
    <mergeCell ref="A13:I14"/>
  </mergeCells>
  <hyperlinks>
    <hyperlink ref="D1" r:id="rId1" display="AVplusTV.ru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2016-09-23T15:19:13Z</dcterms:modified>
  <cp:category/>
  <cp:version/>
  <cp:contentType/>
  <cp:contentStatus/>
  <cp:revision>59</cp:revision>
</cp:coreProperties>
</file>